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J:\SNAPS\Reports2024\FY 2024 GIW\FY 2024 Revised GIWs (post change form GIW)\"/>
    </mc:Choice>
  </mc:AlternateContent>
  <xr:revisionPtr revIDLastSave="0" documentId="13_ncr:1_{CD971F85-53A9-4BCC-8C5F-77B95C7DF244}" xr6:coauthVersionLast="47" xr6:coauthVersionMax="47" xr10:uidLastSave="{00000000-0000-0000-0000-000000000000}"/>
  <bookViews>
    <workbookView xWindow="28680" yWindow="-120" windowWidth="29040" windowHeight="15840" xr2:uid="{CFFB20A1-00E5-4AA7-BDAE-27AB161B702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Y27" i="1" l="1"/>
  <c r="X27" i="1"/>
  <c r="Y38" i="1" l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B6" i="1" s="1"/>
  <c r="C6" i="1" s="1"/>
  <c r="X28" i="1"/>
  <c r="X26" i="1"/>
  <c r="Y25" i="1"/>
  <c r="X25" i="1"/>
  <c r="Y24" i="1"/>
  <c r="X24" i="1"/>
  <c r="Y23" i="1"/>
  <c r="B5" i="1" s="1"/>
  <c r="C5" i="1" s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1" i="1"/>
  <c r="B3" i="1"/>
  <c r="B2" i="1"/>
  <c r="B4" i="1"/>
  <c r="B7" i="1" l="1"/>
</calcChain>
</file>

<file path=xl/sharedStrings.xml><?xml version="1.0" encoding="utf-8"?>
<sst xmlns="http://schemas.openxmlformats.org/spreadsheetml/2006/main" count="255" uniqueCount="101">
  <si>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</si>
  <si>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</si>
  <si>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</si>
  <si>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</si>
  <si>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</si>
  <si>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</si>
  <si>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</si>
  <si>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</si>
  <si>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</si>
  <si>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</si>
  <si>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</si>
  <si>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</si>
  <si>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</si>
  <si>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</si>
  <si>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</si>
  <si>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</si>
  <si>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</si>
  <si>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</si>
  <si>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</si>
  <si>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</si>
  <si>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</si>
  <si>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</si>
  <si>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</si>
  <si>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</si>
  <si>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</si>
  <si>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</si>
  <si>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</si>
  <si>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</si>
  <si>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</si>
  <si>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</si>
  <si>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</si>
  <si>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</si>
  <si>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</si>
  <si>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</si>
  <si>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</si>
  <si>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OK-501</t>
  </si>
  <si>
    <t>The Center for Housing Solutions, Inc.</t>
  </si>
  <si>
    <t>Homeless Management Information System</t>
  </si>
  <si>
    <t>OK0015L6I012316</t>
  </si>
  <si>
    <t/>
  </si>
  <si>
    <t>Renewal</t>
  </si>
  <si>
    <t>C</t>
  </si>
  <si>
    <t>Oklahoma City</t>
  </si>
  <si>
    <t>Tulsa City &amp; County CoC</t>
  </si>
  <si>
    <t>Center for Housing Solutions, Inc.</t>
  </si>
  <si>
    <t>Mental Health Association in Tulsa, Inc.</t>
  </si>
  <si>
    <t>Walker Hall TLC</t>
  </si>
  <si>
    <t>OK0018L6I012316</t>
  </si>
  <si>
    <t>TH</t>
  </si>
  <si>
    <t>LTS Apartments Tulsa EXP</t>
  </si>
  <si>
    <t>OK0043L6I012315</t>
  </si>
  <si>
    <t>PH</t>
  </si>
  <si>
    <t>PSH</t>
  </si>
  <si>
    <t>Tulsa Day Center</t>
  </si>
  <si>
    <t>PSH (Scattered Sites) 2023</t>
  </si>
  <si>
    <t>OK0051L6I012312</t>
  </si>
  <si>
    <t>Volunteers of America of Oklahoma, Inc.</t>
  </si>
  <si>
    <t>5600PSH</t>
  </si>
  <si>
    <t>OK0060L6I012314</t>
  </si>
  <si>
    <t>Hudson Villas (PSH) 2023</t>
  </si>
  <si>
    <t>OK0077L6I012310</t>
  </si>
  <si>
    <t>Youth Services of Tulsa, Inc.</t>
  </si>
  <si>
    <t>RRH for Youth</t>
  </si>
  <si>
    <t>OK0112L6I012308</t>
  </si>
  <si>
    <t>FMR</t>
  </si>
  <si>
    <t>RRH</t>
  </si>
  <si>
    <t>LTS Apartments VI</t>
  </si>
  <si>
    <t>OK0114L6I012308</t>
  </si>
  <si>
    <t>CoC Coordinated Entry System</t>
  </si>
  <si>
    <t>OK0123L6I012307</t>
  </si>
  <si>
    <t>SSO</t>
  </si>
  <si>
    <t>Coordinated Entry</t>
  </si>
  <si>
    <t>Rapid Rehousing 2023</t>
  </si>
  <si>
    <t>OK0125L6I012306</t>
  </si>
  <si>
    <t>12th Street PSH</t>
  </si>
  <si>
    <t>OK0153L6I012304</t>
  </si>
  <si>
    <t>Domestic Violence Intervention Services, Inc.</t>
  </si>
  <si>
    <t>DVIS RRH for Survivors of Domestic and Sexual Violence</t>
  </si>
  <si>
    <t>OK0154D6I012304</t>
  </si>
  <si>
    <t>DV</t>
  </si>
  <si>
    <t>RRH Collaboration Program for Survivors of DV FY23</t>
  </si>
  <si>
    <t>OK0173D6I012302</t>
  </si>
  <si>
    <t>FY23 DVIS TH-RRH DV Bonus</t>
  </si>
  <si>
    <t>OK0196D6I012301</t>
  </si>
  <si>
    <t>Joint TH &amp; PH-RRH</t>
  </si>
  <si>
    <t>YHDP</t>
  </si>
  <si>
    <t>TULSA DAY CENTER FOR THE HOMELESS, INC.</t>
  </si>
  <si>
    <t>YouthFirst RRH23</t>
  </si>
  <si>
    <t>OK0209Y6I012100</t>
  </si>
  <si>
    <t>TULSA DREAM CENTER, INC.</t>
  </si>
  <si>
    <t>Tulsa City and County Continuum of Care</t>
  </si>
  <si>
    <t>OK0210Y6I012100</t>
  </si>
  <si>
    <t>TULSA COMMUNITY FOUNDATION</t>
  </si>
  <si>
    <t>Tulsa Higher Ed Housing Navigation</t>
  </si>
  <si>
    <t>OK0211Y6I012100</t>
  </si>
  <si>
    <t>YOUTH SERVICES OF TULSA, INC.</t>
  </si>
  <si>
    <t>YST TH-RRH</t>
  </si>
  <si>
    <t>OK0212Y6I012100</t>
  </si>
  <si>
    <t>JOINT</t>
  </si>
  <si>
    <t>Component Correction</t>
  </si>
  <si>
    <t>Component correction required update to unit config and budget to include rental assistance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</si>
</sst>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  <font>
      <sz val="11"/>
      <color theme="1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  <xf numFmtId="164" fontId="2" fillId="9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/>
    <xf numFmtId="0" fontId="0" fillId="0" borderId="0" xfId="0" applyFill="1"/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9E09A-31D1-4E3C-B8BB-D4AA64346842}">
  <sheetPr codeName="Sheet286">
    <pageSetUpPr fitToPage="1"/>
  </sheetPr>
  <dimension ref="A1:DF38"/>
  <sheetViews>
    <sheetView tabSelected="1" topLeftCell="K1" zoomScale="120" zoomScaleNormal="120" workbookViewId="0">
      <pane ySplit="10" topLeftCell="A11" activePane="bottomLeft" state="frozen"/>
      <selection pane="bottomLeft" activeCell="Y27" sqref="Y27:Y28"/>
    </sheetView>
  </sheetViews>
  <sheetFormatPr defaultRowHeight="15" x14ac:dyDescent="0.25"/>
  <cols>
    <col min="1" max="2" width="23.85546875" customWidth="1"/>
    <col min="3" max="3" width="17.85546875" customWidth="1"/>
    <col min="4" max="4" width="11.85546875" customWidth="1"/>
    <col min="5" max="6" width="16.85546875" customWidth="1"/>
    <col min="7" max="15" width="11.85546875" customWidth="1"/>
    <col min="16" max="24" width="10.85546875" customWidth="1"/>
    <col min="25" max="25" width="12.85546875" customWidth="1"/>
    <col min="97" max="98" width="7" hidden="1" customWidth="1"/>
    <col min="99" max="99" width="8" hidden="1" customWidth="1"/>
    <col min="100" max="100" width="2" hidden="1" customWidth="1"/>
    <col min="101" max="101" width="15.85546875" hidden="1" customWidth="1"/>
    <col min="102" max="102" width="0" hidden="1" customWidth="1"/>
    <col min="103" max="105" width="8" hidden="1" customWidth="1"/>
    <col min="106" max="106" width="2.140625" hidden="1" customWidth="1"/>
    <col min="107" max="107" width="12.85546875" hidden="1" customWidth="1"/>
    <col min="108" max="108" width="7" hidden="1" customWidth="1"/>
    <col min="109" max="109" width="20.85546875" hidden="1" customWidth="1"/>
    <col min="110" max="110" width="28.42578125" hidden="1" customWidth="1"/>
    <col min="111" max="111" width="0" hidden="1" customWidth="1"/>
  </cols>
  <sheetData>
    <row r="1" spans="1:110" ht="15" customHeight="1" x14ac:dyDescent="0.25">
      <c r="A1" s="35" t="s">
        <v>0</v>
      </c>
      <c r="B1" s="1" t="str">
        <f ca="1">INDIRECT("$DC$11")</f>
        <v>Oklahoma City</v>
      </c>
      <c r="C1" s="2"/>
      <c r="D1" s="2"/>
      <c r="E1" s="2"/>
      <c r="F1" s="2"/>
      <c r="G1" s="2"/>
      <c r="H1" s="3"/>
    </row>
    <row r="2" spans="1:110" ht="15" customHeight="1" x14ac:dyDescent="0.25">
      <c r="A2" s="35" t="s">
        <v>1</v>
      </c>
      <c r="B2" s="1" t="str">
        <f ca="1">INDIRECT("$DD$11")</f>
        <v>OK-501</v>
      </c>
      <c r="C2" s="2"/>
      <c r="D2" s="2"/>
      <c r="E2" s="2"/>
      <c r="F2" s="2"/>
      <c r="G2" s="2"/>
      <c r="H2" s="3"/>
    </row>
    <row r="3" spans="1:110" ht="15" customHeight="1" x14ac:dyDescent="0.25">
      <c r="A3" s="36" t="s">
        <v>2</v>
      </c>
      <c r="B3" s="1" t="str">
        <f ca="1">INDIRECT("$DE$11")</f>
        <v>Tulsa City &amp; County CoC</v>
      </c>
      <c r="C3" s="2"/>
      <c r="D3" s="2"/>
      <c r="E3" s="2"/>
      <c r="F3" s="2"/>
      <c r="G3" s="2"/>
      <c r="H3" s="3"/>
    </row>
    <row r="4" spans="1:110" ht="15" customHeight="1" x14ac:dyDescent="0.25">
      <c r="A4" s="36" t="s">
        <v>3</v>
      </c>
      <c r="B4" s="1" t="str">
        <f ca="1">INDIRECT("$DF$11")</f>
        <v>Center for Housing Solutions, Inc.</v>
      </c>
      <c r="C4" s="2"/>
      <c r="D4" s="2"/>
      <c r="E4" s="2"/>
      <c r="F4" s="2"/>
      <c r="G4" s="2"/>
      <c r="H4" s="3"/>
    </row>
    <row r="5" spans="1:110" ht="15" customHeight="1" x14ac:dyDescent="0.25">
      <c r="A5" s="4" t="s">
        <v>4</v>
      </c>
      <c r="B5" s="5">
        <f ca="1">SUMIF(OFFSET(F10,1,0,500,1),"DV",OFFSET(Y10,1,0,500,1))</f>
        <v>1278277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25">
      <c r="A6" s="4" t="s">
        <v>5</v>
      </c>
      <c r="B6" s="5">
        <f ca="1">SUMIF(OFFSET(F10,1,0,500,1),"YHDP",OFFSET(Y10,1,0,500,1))</f>
        <v>2449896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110" ht="15" customHeight="1" x14ac:dyDescent="0.25">
      <c r="A7" s="36" t="s">
        <v>6</v>
      </c>
      <c r="B7" s="9">
        <f ca="1">SUM(OFFSET(Y10,1,0,500,1))</f>
        <v>6991672</v>
      </c>
      <c r="C7" s="10"/>
      <c r="D7" s="10"/>
      <c r="E7" s="10"/>
      <c r="F7" s="10"/>
      <c r="G7" s="10"/>
      <c r="H7" s="11"/>
    </row>
    <row r="8" spans="1:110" ht="15" customHeight="1" x14ac:dyDescent="0.25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25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9.1" customHeight="1" x14ac:dyDescent="0.25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25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290299</v>
      </c>
      <c r="L11" s="29">
        <v>0</v>
      </c>
      <c r="M11" s="29">
        <v>0</v>
      </c>
      <c r="N11" s="30">
        <v>29029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8" si="0">SUM(P11:W11)</f>
        <v>0</v>
      </c>
      <c r="Y11" s="34">
        <f t="shared" ref="Y11:Y38" si="1">SUM(G11:N11)</f>
        <v>319328</v>
      </c>
      <c r="CS11">
        <v>204598</v>
      </c>
      <c r="CT11">
        <v>205066</v>
      </c>
      <c r="CU11" t="s">
        <v>40</v>
      </c>
      <c r="CV11">
        <v>1</v>
      </c>
      <c r="CY11">
        <v>319328</v>
      </c>
      <c r="CZ11">
        <v>319328</v>
      </c>
      <c r="DA11">
        <v>319328</v>
      </c>
      <c r="DB11" t="s">
        <v>41</v>
      </c>
      <c r="DC11" t="s">
        <v>42</v>
      </c>
      <c r="DD11" t="s">
        <v>35</v>
      </c>
      <c r="DE11" t="s">
        <v>43</v>
      </c>
      <c r="DF11" t="s">
        <v>44</v>
      </c>
    </row>
    <row r="12" spans="1:110" x14ac:dyDescent="0.25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48</v>
      </c>
      <c r="F12" s="27" t="s">
        <v>39</v>
      </c>
      <c r="G12" s="28">
        <v>0</v>
      </c>
      <c r="H12" s="29">
        <v>0</v>
      </c>
      <c r="I12" s="29">
        <v>0</v>
      </c>
      <c r="J12" s="29">
        <v>81618</v>
      </c>
      <c r="K12" s="29">
        <v>2126</v>
      </c>
      <c r="L12" s="29">
        <v>500</v>
      </c>
      <c r="M12" s="29">
        <v>0</v>
      </c>
      <c r="N12" s="30">
        <v>4212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88456</v>
      </c>
      <c r="CS12">
        <v>204598</v>
      </c>
      <c r="CT12">
        <v>213532</v>
      </c>
      <c r="CU12" t="s">
        <v>40</v>
      </c>
      <c r="CV12">
        <v>1</v>
      </c>
      <c r="CY12">
        <v>88456</v>
      </c>
      <c r="CZ12">
        <v>88456</v>
      </c>
      <c r="DA12">
        <v>88456</v>
      </c>
      <c r="DB12" t="s">
        <v>41</v>
      </c>
      <c r="DC12" t="s">
        <v>42</v>
      </c>
      <c r="DD12" t="s">
        <v>35</v>
      </c>
      <c r="DE12" t="s">
        <v>43</v>
      </c>
      <c r="DF12" t="s">
        <v>44</v>
      </c>
    </row>
    <row r="13" spans="1:110" x14ac:dyDescent="0.25">
      <c r="A13" s="25" t="s">
        <v>45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39</v>
      </c>
      <c r="G13" s="28">
        <v>140050</v>
      </c>
      <c r="H13" s="29">
        <v>0</v>
      </c>
      <c r="I13" s="29">
        <v>245441</v>
      </c>
      <c r="J13" s="29">
        <v>656707</v>
      </c>
      <c r="K13" s="29">
        <v>31014</v>
      </c>
      <c r="L13" s="29">
        <v>3000</v>
      </c>
      <c r="M13" s="29">
        <v>0</v>
      </c>
      <c r="N13" s="30">
        <v>45302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1121514</v>
      </c>
      <c r="CS13">
        <v>204598</v>
      </c>
      <c r="CT13">
        <v>213676</v>
      </c>
      <c r="CU13" t="s">
        <v>40</v>
      </c>
      <c r="CV13">
        <v>1</v>
      </c>
      <c r="CW13" t="s">
        <v>52</v>
      </c>
      <c r="CY13">
        <v>1069390</v>
      </c>
      <c r="CZ13">
        <v>1069390</v>
      </c>
      <c r="DA13">
        <v>1121514</v>
      </c>
      <c r="DB13" t="s">
        <v>41</v>
      </c>
      <c r="DC13" t="s">
        <v>42</v>
      </c>
      <c r="DD13" t="s">
        <v>35</v>
      </c>
      <c r="DE13" t="s">
        <v>43</v>
      </c>
      <c r="DF13" t="s">
        <v>44</v>
      </c>
    </row>
    <row r="14" spans="1:110" x14ac:dyDescent="0.25">
      <c r="A14" s="25" t="s">
        <v>53</v>
      </c>
      <c r="B14" s="25" t="s">
        <v>54</v>
      </c>
      <c r="C14" s="26" t="s">
        <v>55</v>
      </c>
      <c r="D14" s="26">
        <v>2025</v>
      </c>
      <c r="E14" s="26" t="s">
        <v>51</v>
      </c>
      <c r="F14" s="27" t="s">
        <v>39</v>
      </c>
      <c r="G14" s="28">
        <v>109031</v>
      </c>
      <c r="H14" s="29">
        <v>0</v>
      </c>
      <c r="I14" s="29">
        <v>10730</v>
      </c>
      <c r="J14" s="29">
        <v>20510</v>
      </c>
      <c r="K14" s="29">
        <v>0</v>
      </c>
      <c r="L14" s="29">
        <v>1000</v>
      </c>
      <c r="M14" s="29">
        <v>0</v>
      </c>
      <c r="N14" s="30">
        <v>5057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146328</v>
      </c>
      <c r="CS14">
        <v>204598</v>
      </c>
      <c r="CT14">
        <v>213385</v>
      </c>
      <c r="CU14" t="s">
        <v>40</v>
      </c>
      <c r="CV14">
        <v>1</v>
      </c>
      <c r="CW14" t="s">
        <v>52</v>
      </c>
      <c r="CY14">
        <v>137853</v>
      </c>
      <c r="CZ14">
        <v>137853</v>
      </c>
      <c r="DA14">
        <v>146328</v>
      </c>
      <c r="DB14" t="s">
        <v>41</v>
      </c>
      <c r="DC14" t="s">
        <v>42</v>
      </c>
      <c r="DD14" t="s">
        <v>35</v>
      </c>
      <c r="DE14" t="s">
        <v>43</v>
      </c>
      <c r="DF14" t="s">
        <v>44</v>
      </c>
    </row>
    <row r="15" spans="1:110" x14ac:dyDescent="0.25">
      <c r="A15" s="25" t="s">
        <v>56</v>
      </c>
      <c r="B15" s="25" t="s">
        <v>57</v>
      </c>
      <c r="C15" s="26" t="s">
        <v>58</v>
      </c>
      <c r="D15" s="26">
        <v>2025</v>
      </c>
      <c r="E15" s="26" t="s">
        <v>51</v>
      </c>
      <c r="F15" s="27" t="s">
        <v>39</v>
      </c>
      <c r="G15" s="28">
        <v>364142</v>
      </c>
      <c r="H15" s="29">
        <v>0</v>
      </c>
      <c r="I15" s="29">
        <v>171621</v>
      </c>
      <c r="J15" s="29">
        <v>70437</v>
      </c>
      <c r="K15" s="29">
        <v>0</v>
      </c>
      <c r="L15" s="29">
        <v>0</v>
      </c>
      <c r="M15" s="29">
        <v>0</v>
      </c>
      <c r="N15" s="30">
        <v>5226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611426</v>
      </c>
      <c r="CS15">
        <v>204598</v>
      </c>
      <c r="CT15">
        <v>209372</v>
      </c>
      <c r="CU15" t="s">
        <v>40</v>
      </c>
      <c r="CV15">
        <v>1</v>
      </c>
      <c r="CW15" t="s">
        <v>52</v>
      </c>
      <c r="CY15">
        <v>582996</v>
      </c>
      <c r="CZ15">
        <v>582996</v>
      </c>
      <c r="DA15">
        <v>611426</v>
      </c>
      <c r="DB15" t="s">
        <v>41</v>
      </c>
      <c r="DC15" t="s">
        <v>42</v>
      </c>
      <c r="DD15" t="s">
        <v>35</v>
      </c>
      <c r="DE15" t="s">
        <v>43</v>
      </c>
      <c r="DF15" t="s">
        <v>44</v>
      </c>
    </row>
    <row r="16" spans="1:110" x14ac:dyDescent="0.25">
      <c r="A16" s="25" t="s">
        <v>53</v>
      </c>
      <c r="B16" s="25" t="s">
        <v>59</v>
      </c>
      <c r="C16" s="26" t="s">
        <v>60</v>
      </c>
      <c r="D16" s="26">
        <v>2025</v>
      </c>
      <c r="E16" s="26" t="s">
        <v>51</v>
      </c>
      <c r="F16" s="27" t="s">
        <v>39</v>
      </c>
      <c r="G16" s="28">
        <v>0</v>
      </c>
      <c r="H16" s="29">
        <v>0</v>
      </c>
      <c r="I16" s="29">
        <v>19296</v>
      </c>
      <c r="J16" s="29">
        <v>108830</v>
      </c>
      <c r="K16" s="29">
        <v>0</v>
      </c>
      <c r="L16" s="29">
        <v>1000</v>
      </c>
      <c r="M16" s="29">
        <v>0</v>
      </c>
      <c r="N16" s="30">
        <v>5074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134200</v>
      </c>
      <c r="CS16">
        <v>204598</v>
      </c>
      <c r="CT16">
        <v>213384</v>
      </c>
      <c r="CU16" t="s">
        <v>40</v>
      </c>
      <c r="CV16">
        <v>1</v>
      </c>
      <c r="CW16" t="s">
        <v>52</v>
      </c>
      <c r="CY16">
        <v>127080</v>
      </c>
      <c r="CZ16">
        <v>127080</v>
      </c>
      <c r="DA16">
        <v>134200</v>
      </c>
      <c r="DB16" t="s">
        <v>41</v>
      </c>
      <c r="DC16" t="s">
        <v>42</v>
      </c>
      <c r="DD16" t="s">
        <v>35</v>
      </c>
      <c r="DE16" t="s">
        <v>43</v>
      </c>
      <c r="DF16" t="s">
        <v>44</v>
      </c>
    </row>
    <row r="17" spans="1:110" x14ac:dyDescent="0.25">
      <c r="A17" s="25" t="s">
        <v>61</v>
      </c>
      <c r="B17" s="25" t="s">
        <v>62</v>
      </c>
      <c r="C17" s="26" t="s">
        <v>63</v>
      </c>
      <c r="D17" s="26">
        <v>2025</v>
      </c>
      <c r="E17" s="26" t="s">
        <v>51</v>
      </c>
      <c r="F17" s="27" t="s">
        <v>39</v>
      </c>
      <c r="G17" s="28">
        <v>0</v>
      </c>
      <c r="H17" s="29">
        <v>63924</v>
      </c>
      <c r="I17" s="29">
        <v>56846</v>
      </c>
      <c r="J17" s="29">
        <v>0</v>
      </c>
      <c r="K17" s="29">
        <v>0</v>
      </c>
      <c r="L17" s="29">
        <v>0</v>
      </c>
      <c r="M17" s="29">
        <v>0</v>
      </c>
      <c r="N17" s="30">
        <v>5238</v>
      </c>
      <c r="O17" s="31" t="s">
        <v>64</v>
      </c>
      <c r="P17" s="32">
        <v>0</v>
      </c>
      <c r="Q17" s="32">
        <v>2</v>
      </c>
      <c r="R17" s="32">
        <v>5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7</v>
      </c>
      <c r="Y17" s="34">
        <f t="shared" si="1"/>
        <v>126008</v>
      </c>
      <c r="CS17">
        <v>204598</v>
      </c>
      <c r="CT17">
        <v>213620</v>
      </c>
      <c r="CU17" t="s">
        <v>40</v>
      </c>
      <c r="CV17">
        <v>1</v>
      </c>
      <c r="CW17" t="s">
        <v>65</v>
      </c>
      <c r="CY17">
        <v>121028</v>
      </c>
      <c r="CZ17">
        <v>121028</v>
      </c>
      <c r="DA17">
        <v>126008</v>
      </c>
      <c r="DB17" t="s">
        <v>41</v>
      </c>
      <c r="DC17" t="s">
        <v>42</v>
      </c>
      <c r="DD17" t="s">
        <v>35</v>
      </c>
      <c r="DE17" t="s">
        <v>43</v>
      </c>
      <c r="DF17" t="s">
        <v>44</v>
      </c>
    </row>
    <row r="18" spans="1:110" x14ac:dyDescent="0.25">
      <c r="A18" s="25" t="s">
        <v>45</v>
      </c>
      <c r="B18" s="25" t="s">
        <v>66</v>
      </c>
      <c r="C18" s="26" t="s">
        <v>67</v>
      </c>
      <c r="D18" s="26">
        <v>2025</v>
      </c>
      <c r="E18" s="26" t="s">
        <v>51</v>
      </c>
      <c r="F18" s="27" t="s">
        <v>39</v>
      </c>
      <c r="G18" s="28">
        <v>47388</v>
      </c>
      <c r="H18" s="29">
        <v>0</v>
      </c>
      <c r="I18" s="29">
        <v>43250</v>
      </c>
      <c r="J18" s="29">
        <v>44436</v>
      </c>
      <c r="K18" s="29">
        <v>2510</v>
      </c>
      <c r="L18" s="29">
        <v>500</v>
      </c>
      <c r="M18" s="29">
        <v>0</v>
      </c>
      <c r="N18" s="30">
        <v>5944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144028</v>
      </c>
      <c r="CS18">
        <v>204598</v>
      </c>
      <c r="CT18">
        <v>213534</v>
      </c>
      <c r="CU18" t="s">
        <v>40</v>
      </c>
      <c r="CV18">
        <v>1</v>
      </c>
      <c r="CW18" t="s">
        <v>52</v>
      </c>
      <c r="CY18">
        <v>138021</v>
      </c>
      <c r="CZ18">
        <v>138021</v>
      </c>
      <c r="DA18">
        <v>144028</v>
      </c>
      <c r="DB18" t="s">
        <v>41</v>
      </c>
      <c r="DC18" t="s">
        <v>42</v>
      </c>
      <c r="DD18" t="s">
        <v>35</v>
      </c>
      <c r="DE18" t="s">
        <v>43</v>
      </c>
      <c r="DF18" t="s">
        <v>44</v>
      </c>
    </row>
    <row r="19" spans="1:110" x14ac:dyDescent="0.25">
      <c r="A19" s="25" t="s">
        <v>36</v>
      </c>
      <c r="B19" s="25" t="s">
        <v>68</v>
      </c>
      <c r="C19" s="26" t="s">
        <v>69</v>
      </c>
      <c r="D19" s="26">
        <v>2025</v>
      </c>
      <c r="E19" s="26" t="s">
        <v>70</v>
      </c>
      <c r="F19" s="27" t="s">
        <v>39</v>
      </c>
      <c r="G19" s="28">
        <v>0</v>
      </c>
      <c r="H19" s="29">
        <v>0</v>
      </c>
      <c r="I19" s="29">
        <v>58578</v>
      </c>
      <c r="J19" s="29">
        <v>0</v>
      </c>
      <c r="K19" s="29">
        <v>0</v>
      </c>
      <c r="L19" s="29">
        <v>0</v>
      </c>
      <c r="M19" s="29">
        <v>0</v>
      </c>
      <c r="N19" s="30">
        <v>5790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64368</v>
      </c>
      <c r="CS19">
        <v>204598</v>
      </c>
      <c r="CT19">
        <v>205054</v>
      </c>
      <c r="CU19" t="s">
        <v>40</v>
      </c>
      <c r="CV19">
        <v>1</v>
      </c>
      <c r="CW19" t="s">
        <v>71</v>
      </c>
      <c r="CY19">
        <v>64368</v>
      </c>
      <c r="CZ19">
        <v>64368</v>
      </c>
      <c r="DA19">
        <v>64368</v>
      </c>
      <c r="DB19" t="s">
        <v>41</v>
      </c>
      <c r="DC19" t="s">
        <v>42</v>
      </c>
      <c r="DD19" t="s">
        <v>35</v>
      </c>
      <c r="DE19" t="s">
        <v>43</v>
      </c>
      <c r="DF19" t="s">
        <v>44</v>
      </c>
    </row>
    <row r="20" spans="1:110" x14ac:dyDescent="0.25">
      <c r="A20" s="25" t="s">
        <v>53</v>
      </c>
      <c r="B20" s="25" t="s">
        <v>72</v>
      </c>
      <c r="C20" s="26" t="s">
        <v>73</v>
      </c>
      <c r="D20" s="26">
        <v>2025</v>
      </c>
      <c r="E20" s="26" t="s">
        <v>51</v>
      </c>
      <c r="F20" s="27" t="s">
        <v>39</v>
      </c>
      <c r="G20" s="28">
        <v>0</v>
      </c>
      <c r="H20" s="29">
        <v>134196</v>
      </c>
      <c r="I20" s="29">
        <v>96637</v>
      </c>
      <c r="J20" s="29">
        <v>0</v>
      </c>
      <c r="K20" s="29">
        <v>0</v>
      </c>
      <c r="L20" s="29">
        <v>1000</v>
      </c>
      <c r="M20" s="29">
        <v>0</v>
      </c>
      <c r="N20" s="30">
        <v>15738</v>
      </c>
      <c r="O20" s="31" t="s">
        <v>64</v>
      </c>
      <c r="P20" s="32">
        <v>0</v>
      </c>
      <c r="Q20" s="32">
        <v>0</v>
      </c>
      <c r="R20" s="32">
        <v>8</v>
      </c>
      <c r="S20" s="32">
        <v>5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13</v>
      </c>
      <c r="Y20" s="34">
        <f t="shared" si="1"/>
        <v>247571</v>
      </c>
      <c r="CS20">
        <v>204598</v>
      </c>
      <c r="CT20">
        <v>213386</v>
      </c>
      <c r="CU20" t="s">
        <v>40</v>
      </c>
      <c r="CV20">
        <v>1</v>
      </c>
      <c r="CW20" t="s">
        <v>65</v>
      </c>
      <c r="CY20">
        <v>238379</v>
      </c>
      <c r="CZ20">
        <v>238379</v>
      </c>
      <c r="DA20">
        <v>247571</v>
      </c>
      <c r="DB20" t="s">
        <v>41</v>
      </c>
      <c r="DC20" t="s">
        <v>42</v>
      </c>
      <c r="DD20" t="s">
        <v>35</v>
      </c>
      <c r="DE20" t="s">
        <v>43</v>
      </c>
      <c r="DF20" t="s">
        <v>44</v>
      </c>
    </row>
    <row r="21" spans="1:110" x14ac:dyDescent="0.25">
      <c r="A21" s="25" t="s">
        <v>45</v>
      </c>
      <c r="B21" s="25" t="s">
        <v>74</v>
      </c>
      <c r="C21" s="26" t="s">
        <v>75</v>
      </c>
      <c r="D21" s="26">
        <v>2025</v>
      </c>
      <c r="E21" s="26" t="s">
        <v>51</v>
      </c>
      <c r="F21" s="27" t="s">
        <v>39</v>
      </c>
      <c r="G21" s="28">
        <v>0</v>
      </c>
      <c r="H21" s="29">
        <v>0</v>
      </c>
      <c r="I21" s="29">
        <v>0</v>
      </c>
      <c r="J21" s="29">
        <v>244896</v>
      </c>
      <c r="K21" s="29">
        <v>4430</v>
      </c>
      <c r="L21" s="29">
        <v>500</v>
      </c>
      <c r="M21" s="29">
        <v>0</v>
      </c>
      <c r="N21" s="30">
        <v>10446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260272</v>
      </c>
      <c r="CS21">
        <v>204598</v>
      </c>
      <c r="CT21">
        <v>213531</v>
      </c>
      <c r="CU21" t="s">
        <v>40</v>
      </c>
      <c r="CV21">
        <v>1</v>
      </c>
      <c r="CW21" t="s">
        <v>52</v>
      </c>
      <c r="CY21">
        <v>244251</v>
      </c>
      <c r="CZ21">
        <v>244251</v>
      </c>
      <c r="DA21">
        <v>260272</v>
      </c>
      <c r="DB21" t="s">
        <v>41</v>
      </c>
      <c r="DC21" t="s">
        <v>42</v>
      </c>
      <c r="DD21" t="s">
        <v>35</v>
      </c>
      <c r="DE21" t="s">
        <v>43</v>
      </c>
      <c r="DF21" t="s">
        <v>44</v>
      </c>
    </row>
    <row r="22" spans="1:110" x14ac:dyDescent="0.25">
      <c r="A22" s="25" t="s">
        <v>76</v>
      </c>
      <c r="B22" s="25" t="s">
        <v>77</v>
      </c>
      <c r="C22" s="26" t="s">
        <v>78</v>
      </c>
      <c r="D22" s="26">
        <v>2025</v>
      </c>
      <c r="E22" s="26" t="s">
        <v>51</v>
      </c>
      <c r="F22" s="27" t="s">
        <v>79</v>
      </c>
      <c r="G22" s="28">
        <v>0</v>
      </c>
      <c r="H22" s="29">
        <v>189696</v>
      </c>
      <c r="I22" s="29">
        <v>94560</v>
      </c>
      <c r="J22" s="29">
        <v>0</v>
      </c>
      <c r="K22" s="29">
        <v>0</v>
      </c>
      <c r="L22" s="29">
        <v>0</v>
      </c>
      <c r="M22" s="29">
        <v>0</v>
      </c>
      <c r="N22" s="30">
        <v>25644</v>
      </c>
      <c r="O22" s="31" t="s">
        <v>64</v>
      </c>
      <c r="P22" s="32">
        <v>0</v>
      </c>
      <c r="Q22" s="32">
        <v>0</v>
      </c>
      <c r="R22" s="32">
        <v>6</v>
      </c>
      <c r="S22" s="32">
        <v>6</v>
      </c>
      <c r="T22" s="32">
        <v>4</v>
      </c>
      <c r="U22" s="32">
        <v>0</v>
      </c>
      <c r="V22" s="32">
        <v>0</v>
      </c>
      <c r="W22" s="32">
        <v>0</v>
      </c>
      <c r="X22" s="33">
        <f t="shared" si="0"/>
        <v>16</v>
      </c>
      <c r="Y22" s="34">
        <f t="shared" si="1"/>
        <v>309900</v>
      </c>
      <c r="CS22">
        <v>204598</v>
      </c>
      <c r="CT22">
        <v>213629</v>
      </c>
      <c r="CU22" t="s">
        <v>40</v>
      </c>
      <c r="CV22">
        <v>1</v>
      </c>
      <c r="CW22" t="s">
        <v>65</v>
      </c>
      <c r="CY22">
        <v>297444</v>
      </c>
      <c r="CZ22">
        <v>297444</v>
      </c>
      <c r="DA22">
        <v>309900</v>
      </c>
      <c r="DB22" t="s">
        <v>41</v>
      </c>
      <c r="DC22" t="s">
        <v>42</v>
      </c>
      <c r="DD22" t="s">
        <v>35</v>
      </c>
      <c r="DE22" t="s">
        <v>43</v>
      </c>
      <c r="DF22" t="s">
        <v>44</v>
      </c>
    </row>
    <row r="23" spans="1:110" x14ac:dyDescent="0.25">
      <c r="A23" s="25" t="s">
        <v>76</v>
      </c>
      <c r="B23" s="25" t="s">
        <v>80</v>
      </c>
      <c r="C23" s="26" t="s">
        <v>81</v>
      </c>
      <c r="D23" s="26">
        <v>2025</v>
      </c>
      <c r="E23" s="26" t="s">
        <v>51</v>
      </c>
      <c r="F23" s="27" t="s">
        <v>79</v>
      </c>
      <c r="G23" s="28">
        <v>0</v>
      </c>
      <c r="H23" s="29">
        <v>368796</v>
      </c>
      <c r="I23" s="29">
        <v>165612</v>
      </c>
      <c r="J23" s="29">
        <v>0</v>
      </c>
      <c r="K23" s="29">
        <v>3000</v>
      </c>
      <c r="L23" s="29">
        <v>0</v>
      </c>
      <c r="M23" s="29">
        <v>0</v>
      </c>
      <c r="N23" s="30">
        <v>26131</v>
      </c>
      <c r="O23" s="31" t="s">
        <v>64</v>
      </c>
      <c r="P23" s="32">
        <v>0</v>
      </c>
      <c r="Q23" s="32">
        <v>0</v>
      </c>
      <c r="R23" s="32">
        <v>15</v>
      </c>
      <c r="S23" s="32">
        <v>14</v>
      </c>
      <c r="T23" s="32">
        <v>4</v>
      </c>
      <c r="U23" s="32">
        <v>0</v>
      </c>
      <c r="V23" s="32">
        <v>0</v>
      </c>
      <c r="W23" s="32">
        <v>0</v>
      </c>
      <c r="X23" s="33">
        <f t="shared" si="0"/>
        <v>33</v>
      </c>
      <c r="Y23" s="34">
        <f t="shared" si="1"/>
        <v>563539</v>
      </c>
      <c r="CS23">
        <v>204598</v>
      </c>
      <c r="CT23">
        <v>214219</v>
      </c>
      <c r="CU23" t="s">
        <v>40</v>
      </c>
      <c r="CV23">
        <v>1</v>
      </c>
      <c r="CW23" t="s">
        <v>65</v>
      </c>
      <c r="CY23">
        <v>538975</v>
      </c>
      <c r="CZ23">
        <v>538975</v>
      </c>
      <c r="DA23">
        <v>563539</v>
      </c>
      <c r="DB23" t="s">
        <v>41</v>
      </c>
      <c r="DC23" t="s">
        <v>42</v>
      </c>
      <c r="DD23" t="s">
        <v>35</v>
      </c>
      <c r="DE23" t="s">
        <v>43</v>
      </c>
      <c r="DF23" t="s">
        <v>44</v>
      </c>
    </row>
    <row r="24" spans="1:110" x14ac:dyDescent="0.25">
      <c r="A24" s="25" t="s">
        <v>76</v>
      </c>
      <c r="B24" s="25" t="s">
        <v>82</v>
      </c>
      <c r="C24" s="26" t="s">
        <v>83</v>
      </c>
      <c r="D24" s="26">
        <v>2025</v>
      </c>
      <c r="E24" s="26" t="s">
        <v>84</v>
      </c>
      <c r="F24" s="27" t="s">
        <v>79</v>
      </c>
      <c r="G24" s="28">
        <v>0</v>
      </c>
      <c r="H24" s="29">
        <v>189696</v>
      </c>
      <c r="I24" s="29">
        <v>134900</v>
      </c>
      <c r="J24" s="29">
        <v>41571</v>
      </c>
      <c r="K24" s="29">
        <v>3000</v>
      </c>
      <c r="L24" s="29">
        <v>0</v>
      </c>
      <c r="M24" s="29">
        <v>0</v>
      </c>
      <c r="N24" s="30">
        <v>35671</v>
      </c>
      <c r="O24" s="31" t="s">
        <v>64</v>
      </c>
      <c r="P24" s="32">
        <v>0</v>
      </c>
      <c r="Q24" s="32">
        <v>0</v>
      </c>
      <c r="R24" s="32">
        <v>6</v>
      </c>
      <c r="S24" s="32">
        <v>6</v>
      </c>
      <c r="T24" s="32">
        <v>4</v>
      </c>
      <c r="U24" s="32">
        <v>0</v>
      </c>
      <c r="V24" s="32">
        <v>0</v>
      </c>
      <c r="W24" s="32">
        <v>0</v>
      </c>
      <c r="X24" s="33">
        <f t="shared" si="0"/>
        <v>16</v>
      </c>
      <c r="Y24" s="34">
        <f t="shared" si="1"/>
        <v>404838</v>
      </c>
      <c r="CS24">
        <v>204598</v>
      </c>
      <c r="CT24">
        <v>214220</v>
      </c>
      <c r="CU24" t="s">
        <v>40</v>
      </c>
      <c r="CV24">
        <v>1</v>
      </c>
      <c r="CY24">
        <v>392382</v>
      </c>
      <c r="CZ24">
        <v>392382</v>
      </c>
      <c r="DA24">
        <v>404838</v>
      </c>
      <c r="DB24" t="s">
        <v>41</v>
      </c>
      <c r="DC24" t="s">
        <v>42</v>
      </c>
      <c r="DD24" t="s">
        <v>35</v>
      </c>
      <c r="DE24" t="s">
        <v>43</v>
      </c>
      <c r="DF24" t="s">
        <v>44</v>
      </c>
    </row>
    <row r="25" spans="1:110" x14ac:dyDescent="0.25">
      <c r="A25" s="25" t="s">
        <v>86</v>
      </c>
      <c r="B25" s="25" t="s">
        <v>87</v>
      </c>
      <c r="C25" s="26" t="s">
        <v>88</v>
      </c>
      <c r="D25" s="26">
        <v>2025</v>
      </c>
      <c r="E25" s="26" t="s">
        <v>65</v>
      </c>
      <c r="F25" s="27" t="s">
        <v>85</v>
      </c>
      <c r="G25" s="28">
        <v>0</v>
      </c>
      <c r="H25" s="29">
        <v>493320</v>
      </c>
      <c r="I25" s="29">
        <v>416680</v>
      </c>
      <c r="J25" s="29">
        <v>0</v>
      </c>
      <c r="K25" s="29">
        <v>0</v>
      </c>
      <c r="L25" s="29">
        <v>0</v>
      </c>
      <c r="M25" s="29">
        <v>0</v>
      </c>
      <c r="N25" s="30">
        <v>40000</v>
      </c>
      <c r="O25" s="31" t="s">
        <v>64</v>
      </c>
      <c r="P25" s="32"/>
      <c r="Q25" s="32">
        <v>40</v>
      </c>
      <c r="R25" s="32">
        <v>10</v>
      </c>
      <c r="S25" s="32">
        <v>0</v>
      </c>
      <c r="T25" s="32"/>
      <c r="U25" s="32"/>
      <c r="V25" s="32"/>
      <c r="W25" s="32"/>
      <c r="X25" s="33">
        <f t="shared" si="0"/>
        <v>50</v>
      </c>
      <c r="Y25" s="43">
        <f t="shared" si="1"/>
        <v>950000</v>
      </c>
      <c r="DD25" t="s">
        <v>35</v>
      </c>
      <c r="DF25" t="s">
        <v>44</v>
      </c>
    </row>
    <row r="26" spans="1:110" x14ac:dyDescent="0.25">
      <c r="A26" s="25" t="s">
        <v>89</v>
      </c>
      <c r="B26" s="25" t="s">
        <v>90</v>
      </c>
      <c r="C26" s="26" t="s">
        <v>91</v>
      </c>
      <c r="D26" s="26">
        <v>2025</v>
      </c>
      <c r="E26" s="26" t="s">
        <v>70</v>
      </c>
      <c r="F26" s="27" t="s">
        <v>85</v>
      </c>
      <c r="G26" s="28">
        <v>0</v>
      </c>
      <c r="H26" s="29">
        <v>0</v>
      </c>
      <c r="I26" s="29">
        <v>492378</v>
      </c>
      <c r="J26" s="29">
        <v>0</v>
      </c>
      <c r="K26" s="29">
        <v>0</v>
      </c>
      <c r="L26" s="29">
        <v>0</v>
      </c>
      <c r="M26" s="29">
        <v>0</v>
      </c>
      <c r="N26" s="30">
        <v>20892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>SUM(G26:N26)</f>
        <v>513270</v>
      </c>
      <c r="DD26" t="s">
        <v>35</v>
      </c>
      <c r="DF26" t="s">
        <v>44</v>
      </c>
    </row>
    <row r="27" spans="1:110" s="55" customFormat="1" x14ac:dyDescent="0.25">
      <c r="A27" s="44" t="s">
        <v>92</v>
      </c>
      <c r="B27" s="44" t="s">
        <v>93</v>
      </c>
      <c r="C27" s="45" t="s">
        <v>94</v>
      </c>
      <c r="D27" s="45">
        <v>2025</v>
      </c>
      <c r="E27" s="45" t="s">
        <v>51</v>
      </c>
      <c r="F27" s="46" t="s">
        <v>85</v>
      </c>
      <c r="G27" s="47">
        <v>0</v>
      </c>
      <c r="H27" s="48">
        <v>127920</v>
      </c>
      <c r="I27" s="48">
        <v>203680</v>
      </c>
      <c r="J27" s="48">
        <v>0</v>
      </c>
      <c r="K27" s="48">
        <v>0</v>
      </c>
      <c r="L27" s="48">
        <v>0</v>
      </c>
      <c r="M27" s="48">
        <v>0</v>
      </c>
      <c r="N27" s="49">
        <v>28400</v>
      </c>
      <c r="O27" s="50"/>
      <c r="P27" s="51">
        <v>20</v>
      </c>
      <c r="Q27" s="51"/>
      <c r="R27" s="51"/>
      <c r="S27" s="51"/>
      <c r="T27" s="51"/>
      <c r="U27" s="51"/>
      <c r="V27" s="51"/>
      <c r="W27" s="51"/>
      <c r="X27" s="52">
        <f t="shared" ref="X27" si="2">SUM(P27:W27)</f>
        <v>20</v>
      </c>
      <c r="Y27" s="43">
        <f t="shared" ref="Y27" si="3">SUM(G27:N27)</f>
        <v>360000</v>
      </c>
      <c r="Z27" s="53" t="s">
        <v>99</v>
      </c>
      <c r="AA27" s="53" t="s">
        <v>100</v>
      </c>
      <c r="AB27" s="54"/>
      <c r="AC27" s="54"/>
      <c r="AD27" s="54"/>
      <c r="AE27" s="54"/>
      <c r="AF27" s="54"/>
    </row>
    <row r="28" spans="1:110" x14ac:dyDescent="0.25">
      <c r="A28" s="25" t="s">
        <v>95</v>
      </c>
      <c r="B28" s="25" t="s">
        <v>96</v>
      </c>
      <c r="C28" s="26" t="s">
        <v>97</v>
      </c>
      <c r="D28" s="26">
        <v>2025</v>
      </c>
      <c r="E28" s="26" t="s">
        <v>98</v>
      </c>
      <c r="F28" s="27" t="s">
        <v>85</v>
      </c>
      <c r="G28" s="28">
        <v>46860</v>
      </c>
      <c r="H28" s="29">
        <v>209448</v>
      </c>
      <c r="I28" s="29">
        <v>266642</v>
      </c>
      <c r="J28" s="29">
        <v>46740</v>
      </c>
      <c r="K28" s="29">
        <v>0</v>
      </c>
      <c r="L28" s="29">
        <v>0</v>
      </c>
      <c r="M28" s="29">
        <v>0</v>
      </c>
      <c r="N28" s="30">
        <v>56936</v>
      </c>
      <c r="O28" s="31" t="s">
        <v>64</v>
      </c>
      <c r="P28" s="32"/>
      <c r="Q28" s="32">
        <v>2</v>
      </c>
      <c r="R28" s="32">
        <v>16</v>
      </c>
      <c r="S28" s="32">
        <v>2</v>
      </c>
      <c r="T28" s="32"/>
      <c r="U28" s="32"/>
      <c r="V28" s="32"/>
      <c r="W28" s="32"/>
      <c r="X28" s="33">
        <f t="shared" si="0"/>
        <v>20</v>
      </c>
      <c r="Y28" s="43">
        <f t="shared" si="1"/>
        <v>626626</v>
      </c>
      <c r="DD28" t="s">
        <v>35</v>
      </c>
      <c r="DF28" t="s">
        <v>44</v>
      </c>
    </row>
    <row r="29" spans="1:110" x14ac:dyDescent="0.25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  <c r="DD29" t="s">
        <v>35</v>
      </c>
    </row>
    <row r="30" spans="1:110" x14ac:dyDescent="0.25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  <c r="DD30" t="s">
        <v>35</v>
      </c>
    </row>
    <row r="31" spans="1:110" x14ac:dyDescent="0.25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  <c r="DD31" t="s">
        <v>35</v>
      </c>
    </row>
    <row r="32" spans="1:110" x14ac:dyDescent="0.25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  <c r="DD32" t="s">
        <v>35</v>
      </c>
    </row>
    <row r="33" spans="1:108" x14ac:dyDescent="0.25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  <c r="DD33" t="s">
        <v>35</v>
      </c>
    </row>
    <row r="34" spans="1:108" x14ac:dyDescent="0.25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  <c r="DD34" t="s">
        <v>35</v>
      </c>
    </row>
    <row r="35" spans="1:108" x14ac:dyDescent="0.25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  <c r="DD35" t="s">
        <v>35</v>
      </c>
    </row>
    <row r="36" spans="1:108" x14ac:dyDescent="0.25">
      <c r="A36" s="25"/>
      <c r="B36" s="25"/>
      <c r="C36" s="26"/>
      <c r="D36" s="26"/>
      <c r="E36" s="26"/>
      <c r="F36" s="27" t="s">
        <v>39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  <c r="DD36" t="s">
        <v>35</v>
      </c>
    </row>
    <row r="37" spans="1:108" x14ac:dyDescent="0.25">
      <c r="A37" s="25"/>
      <c r="B37" s="25"/>
      <c r="C37" s="26"/>
      <c r="D37" s="26"/>
      <c r="E37" s="26"/>
      <c r="F37" s="27" t="s">
        <v>39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  <c r="DD37" t="s">
        <v>35</v>
      </c>
    </row>
    <row r="38" spans="1:108" x14ac:dyDescent="0.25">
      <c r="A38" s="25"/>
      <c r="B38" s="25"/>
      <c r="C38" s="26"/>
      <c r="D38" s="26"/>
      <c r="E38" s="26"/>
      <c r="F38" s="27" t="s">
        <v>39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  <c r="DD38" t="s">
        <v>35</v>
      </c>
    </row>
  </sheetData>
  <autoFilter ref="A10:Y10" xr:uid="{C399E09A-31D1-4E3C-B8BB-D4AA64346842}"/>
  <conditionalFormatting sqref="D11:D38">
    <cfRule type="expression" dxfId="2" priority="1">
      <formula>OR($D11&gt;2025,AND($D11&lt;2025,$D11&lt;&gt;""))</formula>
    </cfRule>
  </conditionalFormatting>
  <conditionalFormatting sqref="Y11:Y38">
    <cfRule type="expression" dxfId="1" priority="2">
      <formula>#REF!&lt;0</formula>
    </cfRule>
    <cfRule type="cellIs" dxfId="0" priority="3" operator="lessThan">
      <formula>0</formula>
    </cfRule>
  </conditionalFormatting>
  <dataValidations count="5">
    <dataValidation allowBlank="1" showErrorMessage="1" sqref="A10:Y10" xr:uid="{C3210669-B51A-4062-9FC2-8792FDB77B66}"/>
    <dataValidation type="list" allowBlank="1" showInputMessage="1" showErrorMessage="1" sqref="Z27" xr:uid="{7BB9A138-A162-4EF8-9FF3-9A169AD21411}">
      <formula1>"Add Grant, Remove Grant, Budget Correction, Component Correction, Other"</formula1>
    </dataValidation>
    <dataValidation type="list" allowBlank="1" showInputMessage="1" showErrorMessage="1" sqref="F11:F38" xr:uid="{B5F984A6-92DB-407F-9F5B-1FACFC439FD5}">
      <formula1>"DV, YHDP"</formula1>
    </dataValidation>
    <dataValidation type="list" allowBlank="1" showInputMessage="1" showErrorMessage="1" sqref="O11:O38" xr:uid="{CC5F69E0-BED3-47D6-AEBD-7991BB4E0967}">
      <formula1>"FMR, Actual Rent"</formula1>
    </dataValidation>
    <dataValidation type="list" allowBlank="1" showInputMessage="1" showErrorMessage="1" sqref="E11:E38" xr:uid="{A3710B8F-51A4-4A01-BFA1-AB0FAE9CC4EE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Rankin, Ebony W</cp:lastModifiedBy>
  <dcterms:created xsi:type="dcterms:W3CDTF">2024-06-13T15:55:58Z</dcterms:created>
  <dcterms:modified xsi:type="dcterms:W3CDTF">2024-09-09T21:15:26Z</dcterms:modified>
</cp:coreProperties>
</file>